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995" windowHeight="813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calcPr calcId="145621"/>
</workbook>
</file>

<file path=xl/calcChain.xml><?xml version="1.0" encoding="utf-8"?>
<calcChain xmlns="http://schemas.openxmlformats.org/spreadsheetml/2006/main">
  <c r="O18" i="1" l="1"/>
  <c r="M18" i="1"/>
  <c r="Q16" i="1"/>
  <c r="K16" i="1"/>
  <c r="Q15" i="1"/>
  <c r="K15" i="1"/>
  <c r="Q27" i="1" l="1"/>
  <c r="Q26" i="1"/>
  <c r="M60" i="1" l="1"/>
  <c r="M46" i="1"/>
  <c r="O46" i="1"/>
  <c r="Q58" i="1"/>
  <c r="Q54" i="1"/>
  <c r="Q53" i="1"/>
  <c r="Q52" i="1"/>
  <c r="Q50" i="1"/>
  <c r="Q49" i="1"/>
  <c r="Q48" i="1"/>
  <c r="O44" i="1"/>
  <c r="M44" i="1"/>
  <c r="O41" i="1"/>
  <c r="M41" i="1"/>
  <c r="Q44" i="1" l="1"/>
  <c r="Q17" i="1"/>
  <c r="Q14" i="1"/>
  <c r="Q13" i="1"/>
  <c r="Q12" i="1"/>
  <c r="Q11" i="1"/>
  <c r="O51" i="1"/>
  <c r="M51" i="1"/>
  <c r="O60" i="1"/>
  <c r="Q60" i="1" s="1"/>
  <c r="O57" i="1"/>
  <c r="M57" i="1"/>
  <c r="D58" i="1"/>
  <c r="D47" i="1"/>
  <c r="D52" i="1"/>
  <c r="Q57" i="1" l="1"/>
  <c r="Q51" i="1"/>
  <c r="Q47" i="1"/>
  <c r="Q46" i="1"/>
  <c r="Q45" i="1"/>
  <c r="Q43" i="1"/>
  <c r="Q42" i="1"/>
  <c r="Q40" i="1"/>
  <c r="Q41" i="1" s="1"/>
  <c r="Q38" i="1"/>
  <c r="Q36" i="1"/>
  <c r="Q35" i="1"/>
  <c r="Q34" i="1"/>
  <c r="Q32" i="1"/>
  <c r="Q29" i="1"/>
  <c r="Q25" i="1"/>
  <c r="Q24" i="1"/>
  <c r="Q23" i="1"/>
  <c r="Q22" i="1"/>
  <c r="Q21" i="1"/>
  <c r="Q19" i="1"/>
  <c r="Q10" i="1"/>
  <c r="D45" i="1" l="1"/>
  <c r="O39" i="1"/>
  <c r="M39" i="1"/>
  <c r="O37" i="1"/>
  <c r="M37" i="1"/>
  <c r="D42" i="1"/>
  <c r="D40" i="1"/>
  <c r="D38" i="1"/>
  <c r="O33" i="1"/>
  <c r="M33" i="1"/>
  <c r="O31" i="1"/>
  <c r="M31" i="1"/>
  <c r="D34" i="1"/>
  <c r="O28" i="1"/>
  <c r="M28" i="1"/>
  <c r="O20" i="1"/>
  <c r="M20" i="1"/>
  <c r="D21" i="1"/>
  <c r="D19" i="1"/>
  <c r="M61" i="1" l="1"/>
  <c r="O61" i="1"/>
  <c r="Q18" i="1"/>
  <c r="Q31" i="1"/>
  <c r="Q33" i="1"/>
  <c r="Q20" i="1"/>
  <c r="Q37" i="1"/>
  <c r="Q39" i="1"/>
  <c r="Q28" i="1"/>
  <c r="Q61" i="1" l="1"/>
</calcChain>
</file>

<file path=xl/sharedStrings.xml><?xml version="1.0" encoding="utf-8"?>
<sst xmlns="http://schemas.openxmlformats.org/spreadsheetml/2006/main" count="102" uniqueCount="72">
  <si>
    <t>Утверждено</t>
  </si>
  <si>
    <t>Исполнено</t>
  </si>
  <si>
    <t>Наименование мероприятия</t>
  </si>
  <si>
    <t>(рублях)</t>
  </si>
  <si>
    <t>% выполнения</t>
  </si>
  <si>
    <t>Приложение № 10</t>
  </si>
  <si>
    <t>Отчет об исполнении бюджета на 01.01.2015 года (ф.0503166)</t>
  </si>
  <si>
    <t>Наименование программы</t>
  </si>
  <si>
    <t>Муниципальная программа "Развитие информационного общества на территории Ульчского муниципального района на 2014-2016 годы"</t>
  </si>
  <si>
    <t>Финансовое управление администрации Ульчского муниципального района</t>
  </si>
  <si>
    <t>Предоставление дотации на поддержку мер по обеспечению сбалансированности в соответствии с утвержденным порядком предоставления в рамках муниципальной программы "Управление муниципальными финансами Ульчского муниципального района Хабаровского края"</t>
  </si>
  <si>
    <t>№ п/п</t>
  </si>
  <si>
    <t>Повышение эффективности и качества муниципального управления в рамках муниципальной программы "Развитие  информационного общества на территории Ульчского муниципального района на 2014-2016 годы"</t>
  </si>
  <si>
    <t>Комитет по образованию  администрации Ульчского муниципального района</t>
  </si>
  <si>
    <t>Обеспечение доступа населения и организаций к информации о деятельности органов местного самоуправления</t>
  </si>
  <si>
    <t>Администрация  Ульчского муниципального района</t>
  </si>
  <si>
    <t xml:space="preserve">Комитет по культуре, спорту и молодежной политике администрации Ульчского муниципального района </t>
  </si>
  <si>
    <t>Обеспечение доступности и качества дополнительного образования в рамках муниципальной программы "Развитие образования Ульчского муниципального района до 2020 года"</t>
  </si>
  <si>
    <t>Обеспечение доступности и качества общего образования в рамках муниципальной программы "Развитие образования Ульчского муниципального района до 2020 года"</t>
  </si>
  <si>
    <t>Развитие системы оздоровления и отдыха детей в Ульчском муниципальном районе  в рамках муниципальной программы "Развитие образования Ульчского муниципального района до 2020 года"</t>
  </si>
  <si>
    <t xml:space="preserve">Обеспечение доступности и качества общего образования </t>
  </si>
  <si>
    <t>Муниципальная программа "Защита населения Ульчского муниципального района от чрезвычайных ситуаций на 2014-2024 годы"</t>
  </si>
  <si>
    <t>Создание запасов материально-технических, медицинских, продовольственных и иных средств гражданской обороны, финансовых и материальных ресурсов для ликвидации чрезвычайных ситуаций</t>
  </si>
  <si>
    <t>Вовлечение земельных участков в экономический и хозяйственный оборот</t>
  </si>
  <si>
    <t>Совершенствование информационного, образовательного и аналитического обеспечения субъектов малого и среднего предпринимательства</t>
  </si>
  <si>
    <t>Содействие повышению престижа предпринимательской деятельности и развитию делового сотрудничества бизнеса и власти</t>
  </si>
  <si>
    <t xml:space="preserve">Создание условий для начала предпринимательской деятельности </t>
  </si>
  <si>
    <t xml:space="preserve">Муниципальная программа "Совершенствование  системы управления  земельными ресурсами  на территории Ульчского муниципального района  на 2014-2016 годы" </t>
  </si>
  <si>
    <t xml:space="preserve">   Ульчского муниципального района в 2014году</t>
  </si>
  <si>
    <t>Ответствен              ный исполнитель</t>
  </si>
  <si>
    <t>Предоставление субсидий юридическим лицам для возмещения убытков, связанных с применением регулируемых тарифов на услуги муниципальных бань, оказываемых населению</t>
  </si>
  <si>
    <t xml:space="preserve">Развитие системы обращения с твердыми бытовыми отходами </t>
  </si>
  <si>
    <t>Экологическое воспитание и образование</t>
  </si>
  <si>
    <t>Модернизация объектов социальной инфраструктуры территорий компактного проживания коренных малочисленных народов Севера</t>
  </si>
  <si>
    <t>Развитие инфраструктуры района</t>
  </si>
  <si>
    <t>Обеспечение доступности и качества дошкольного образования в рамках муниципальной программы "Развитие образования Ульчского муниципального района до 2020 года"</t>
  </si>
  <si>
    <t>Здоровое питание в рамках муниципальной программы "Развитие образования Ульчского муниципального района  до 2020 года"</t>
  </si>
  <si>
    <t>Создание молодежного актива и появление лидерского потенциала в рамках муниципальной программы "Развитие молодежной политики в Ульчском районе на 2014-2016 годы"</t>
  </si>
  <si>
    <t>Создание условий для общественной профессиональной и творческой активности молодежи, вовлечение ее в многообразные социальные практики в рамках муниципальной программы "Развитие молодежной  политики в Ульчском муниципальном  районе на 2014-2016 годы"</t>
  </si>
  <si>
    <t>Ведомственная целевая программа "Обеспечение жильем молодых семей в Ульчском муниципальном районе на 20114-2015 годы" в рамках муниципальной программы "Развитие молодежной политики в Ульчском районе на 2014-2016 годы"</t>
  </si>
  <si>
    <t>Комитет по культуре , молодежной политике и спорту администрации Ульчского муниципального района Хабаровского края</t>
  </si>
  <si>
    <t>Развитие системы образования в сфере культуры в рамках   муниципальной программы "Развитие культуры в  Ульчского муниципального района на 2014-2016 годы"</t>
  </si>
  <si>
    <t>Развитие библиотечного дела в рамках муниципальной программы "Развитие культуры в Ульчском муниципальном районе на 2014-2016 годы"</t>
  </si>
  <si>
    <t>Развитие культурно-досугового обслуживания населения в рамках  муниципальной программы "Развитие культуры в Ульчском муниципальном районе на 2014-2016 годы"</t>
  </si>
  <si>
    <t>Организация и проведение спортивно-массовых мероприятий в рамках муниципальной программы"Развитие физической культуры и спорта в Ульчском муниципальном районе на 2014-2016 годы"</t>
  </si>
  <si>
    <t>Обеспечение функционирования информационных систем</t>
  </si>
  <si>
    <t>Повышение эффективности и качества муниципального управления</t>
  </si>
  <si>
    <t>Обеспечение бесперебойного и надежного функционирования объектов энергетики Ульчского муниципального района</t>
  </si>
  <si>
    <t xml:space="preserve">Комитет по культуре , молодежной политике и спорту администрации Ульчского муниципального района </t>
  </si>
  <si>
    <t>Председатель Контрольно-счетной палаты</t>
  </si>
  <si>
    <t>Г.Л.Бабина</t>
  </si>
  <si>
    <t>Инспектор  Контрольно-счетной палаты</t>
  </si>
  <si>
    <t>Н.И.Лупир</t>
  </si>
  <si>
    <t>Информация</t>
  </si>
  <si>
    <t xml:space="preserve">Итого по программе </t>
  </si>
  <si>
    <t xml:space="preserve"> Итого по программе</t>
  </si>
  <si>
    <t>Всего по программам:</t>
  </si>
  <si>
    <t>Раздел, подраздел</t>
  </si>
  <si>
    <t>0412</t>
  </si>
  <si>
    <t>0502</t>
  </si>
  <si>
    <t>0602</t>
  </si>
  <si>
    <t>0603</t>
  </si>
  <si>
    <t>0104</t>
  </si>
  <si>
    <t>0113</t>
  </si>
  <si>
    <t>0709</t>
  </si>
  <si>
    <t>0804</t>
  </si>
  <si>
    <t>0702</t>
  </si>
  <si>
    <t>0707</t>
  </si>
  <si>
    <t>0701</t>
  </si>
  <si>
    <t>0309</t>
  </si>
  <si>
    <t>0801</t>
  </si>
  <si>
    <t xml:space="preserve">  по реализации   муниципальных программ финансируемых за счет средств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</si>
</sst>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5" fillId="0" borderId="0" xfId="0" applyFont="1"/>
    <xf numFmtId="0" fontId="2" fillId="0" borderId="0" xfId="0" applyFont="1"/>
    <xf numFmtId="0" fontId="3" fillId="0" borderId="0" xfId="0" applyFont="1" applyAlignment="1"/>
    <xf numFmtId="0" fontId="6" fillId="0" borderId="0" xfId="0" applyFont="1"/>
    <xf numFmtId="0" fontId="7" fillId="0" borderId="11" xfId="0" applyFont="1" applyFill="1" applyBorder="1" applyAlignment="1">
      <alignment vertical="center" wrapText="1"/>
    </xf>
    <xf numFmtId="0" fontId="3" fillId="0" borderId="0" xfId="0" applyFont="1" applyAlignment="1"/>
    <xf numFmtId="4" fontId="1" fillId="0" borderId="11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4" fontId="10" fillId="0" borderId="9" xfId="0" applyNumberFormat="1" applyFont="1" applyBorder="1" applyAlignment="1">
      <alignment horizontal="center"/>
    </xf>
    <xf numFmtId="4" fontId="10" fillId="0" borderId="11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4" fontId="8" fillId="0" borderId="9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4" fontId="5" fillId="0" borderId="12" xfId="0" applyNumberFormat="1" applyFont="1" applyBorder="1" applyAlignment="1"/>
    <xf numFmtId="0" fontId="5" fillId="0" borderId="12" xfId="0" applyFont="1" applyBorder="1" applyAlignment="1"/>
    <xf numFmtId="4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/>
    </xf>
    <xf numFmtId="4" fontId="10" fillId="0" borderId="10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12" xfId="0" applyFont="1" applyBorder="1" applyAlignment="1">
      <alignment wrapText="1"/>
    </xf>
    <xf numFmtId="4" fontId="10" fillId="0" borderId="12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4" fontId="11" fillId="0" borderId="8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4" fontId="11" fillId="0" borderId="11" xfId="0" applyNumberFormat="1" applyFont="1" applyBorder="1" applyAlignment="1">
      <alignment horizont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49" fontId="1" fillId="0" borderId="9" xfId="0" applyNumberFormat="1" applyFont="1" applyBorder="1" applyAlignment="1">
      <alignment horizontal="left" vertical="center" wrapText="1"/>
    </xf>
    <xf numFmtId="0" fontId="1" fillId="0" borderId="11" xfId="0" applyFont="1" applyBorder="1" applyAlignment="1"/>
    <xf numFmtId="0" fontId="1" fillId="0" borderId="0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wrapText="1"/>
    </xf>
    <xf numFmtId="4" fontId="10" fillId="0" borderId="11" xfId="0" applyNumberFormat="1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4" fontId="10" fillId="0" borderId="9" xfId="0" applyNumberFormat="1" applyFont="1" applyBorder="1" applyAlignment="1"/>
    <xf numFmtId="4" fontId="10" fillId="0" borderId="11" xfId="0" applyNumberFormat="1" applyFont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4" fontId="5" fillId="0" borderId="9" xfId="0" applyNumberFormat="1" applyFont="1" applyBorder="1" applyAlignment="1"/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2;&#1089;&#1087;2/Documents/&#1074;&#1085;&#1077;&#1096;&#1085;&#1103;&#1103;%20&#1087;&#1088;&#1086;&#1074;&#1077;&#1088;&#1082;&#1072;%20&#1075;&#1086;&#1076;%20&#1086;&#1090;&#1095;&#1077;&#1090;&#1086;&#1074;%202015/&#1042;&#1085;&#1077;&#1096;&#1085;&#1103;&#1103;%20&#1087;&#1088;&#1086;&#1074;&#1077;&#1088;&#1082;&#1072;%20&#1086;&#1090;&#1095;&#1077;&#1090;&#1086;&#1074;%20&#1043;&#1056;&#1041;&#1057;%20&#1079;&#1072;%202014/&#1043;&#1040;&#1041;&#1057;%20&#1092;&#1080;&#1085;&#1091;&#1087;&#1088;&#1072;&#1074;&#1083;&#1077;&#1085;&#1080;&#1077;/&#1055;&#1088;&#1080;&#1083;&#1086;&#1078;&#1077;&#1085;&#1080;&#1077;%203%20&#1087;&#1088;&#1086;&#1075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1\&#1056;&#1072;&#1073;&#1086;&#1095;&#1080;&#1081;%20&#1089;&#1090;&#1086;&#1083;\&#1042;&#1085;&#1077;&#1096;&#1085;&#1103;&#1103;%20&#1087;&#1088;&#1086;&#1074;&#1077;&#1088;&#1082;&#1072;%20&#1079;&#1072;%202014%20&#1075;&#1086;&#1076;\&#1043;&#1056;&#1041;&#1057;%202014%20&#1075;&#1086;&#1076;\&#1040;&#1076;&#1084;&#1080;&#1085;&#1080;&#1089;&#1090;&#1088;&#1072;&#1094;&#1080;&#1103;%20&#1088;&#1072;&#1081;&#1086;&#1085;&#1072;\&#1055;&#1088;&#1080;&#1083;&#1086;&#1078;&#1077;&#1085;&#1080;&#1077;%203%20&#1072;&#1076;&#10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2;&#1089;&#1087;2/Documents/&#1074;&#1085;&#1077;&#1096;&#1085;&#1103;&#1103;%20&#1087;&#1088;&#1086;&#1074;&#1077;&#1088;&#1082;&#1072;%20&#1075;&#1086;&#1076;%20&#1086;&#1090;&#1095;&#1077;&#1090;&#1086;&#1074;%202015/&#1042;&#1085;&#1077;&#1096;&#1085;&#1103;&#1103;%20&#1087;&#1088;&#1086;&#1074;&#1077;&#1088;&#1082;&#1072;%20&#1086;&#1090;&#1095;&#1077;&#1090;&#1086;&#1074;%20&#1043;&#1056;&#1041;&#1057;%20&#1079;&#1072;%202014/&#1050;&#1086;&#1084;&#1080;&#1090;&#1077;&#1090;%20&#1087;&#1086;%20&#1086;&#1073;&#1088;&#1072;&#1079;&#1086;&#1074;&#1072;&#1085;&#1080;&#1102;/&#1055;&#1088;&#1080;&#1083;&#1086;&#1078;&#1077;&#1085;&#1080;&#1077;%203%20&#1086;&#1073;&#10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1\&#1056;&#1072;&#1073;&#1086;&#1095;&#1080;&#1081;%20&#1089;&#1090;&#1086;&#1083;\&#1042;&#1085;&#1077;&#1096;&#1085;&#1103;&#1103;%20&#1087;&#1088;&#1086;&#1074;&#1077;&#1088;&#1082;&#1072;%20&#1079;&#1072;%202014%20&#1075;&#1086;&#1076;\&#1043;&#1056;&#1041;&#1057;%202014%20&#1075;&#1086;&#1076;\&#1050;&#1086;&#1084;&#1080;&#1090;&#1077;&#1090;%20&#1087;&#1086;%20&#1050;&#1091;&#1083;&#1100;&#1090;&#1091;&#1088;&#1077;\&#1055;&#1088;&#1080;&#1083;&#1086;&#1078;&#1077;&#1085;&#1080;&#1077;%203%20&#1087;&#1088;&#1086;&#1075;&#1088;%20&#1082;&#1091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M11" t="str">
            <v>Повышение эффективности и качества муниципального управления в рамках муниципальной программы "Развитие  информационного общества на территории Ульчского муниципального района на 2014-2016 годы"</v>
          </cell>
        </row>
        <row r="14">
          <cell r="G14" t="str">
            <v>Муниципальная программа  "Управление муниципальными финансами Ульчского муниципального района Хабаровского края"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3">
          <cell r="I13" t="str">
            <v>Повышение качества предоставления муниципальных услуг</v>
          </cell>
        </row>
        <row r="24">
          <cell r="C24" t="str">
            <v>Муниципальная программа "Развитие малого и среднего предпринимательства в Ульчском муниципальном районе на 2014-2017 год"</v>
          </cell>
        </row>
        <row r="28">
          <cell r="C28" t="str">
            <v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v>
          </cell>
        </row>
        <row r="30">
          <cell r="C30" t="str">
            <v>Муниципальная программа "Создание благоприятных условий для проживания граждан в Ульчском муниципальном районе на 2014-2024 годы"</v>
          </cell>
        </row>
        <row r="32">
          <cell r="C32" t="str">
            <v>Муниципальная программа "Охрана окружающей среды  и обеспечение экологической безопатности в Ульчском муниципальном районе до 2020 года"</v>
          </cell>
        </row>
        <row r="38">
          <cell r="C38" t="str">
            <v>Муниципальная программа "Строительство социальной инфраструктуры территории компактного проживания коренных малочисленных народов Севера и создание условий для вовлечения кореных малочисленных народов Севера в решение вопросов местного значения в Ульчском муниципальном районе на 2014-2015 годы"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G11" t="str">
            <v>Муниципальная программа "Развитие образования Ульчского муниципального района до 2020 года"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G11" t="str">
            <v>Муниципальная программа "Развитие культуры в  Ульчском муниципальном районе на 2014-2016 годы"</v>
          </cell>
        </row>
        <row r="20">
          <cell r="G20" t="str">
            <v>Муниципальная программа "Развитие молодежной политики в Ульчском  муниципальном районе на 2014-2016 годы"</v>
          </cell>
        </row>
        <row r="25">
          <cell r="G25" t="str">
            <v>Муниципальная программа "Развитие физической культуры  и спорта в Ульчском муниципальном районе на 2014-2016 годы"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tabSelected="1" topLeftCell="A10" zoomScaleNormal="100" workbookViewId="0">
      <selection activeCell="K10" sqref="K10:L10"/>
    </sheetView>
  </sheetViews>
  <sheetFormatPr defaultRowHeight="15" x14ac:dyDescent="0.25"/>
  <cols>
    <col min="1" max="1" width="6.85546875" customWidth="1"/>
    <col min="2" max="2" width="3.5703125" customWidth="1"/>
    <col min="3" max="3" width="1.28515625" customWidth="1"/>
    <col min="6" max="6" width="7.28515625" customWidth="1"/>
    <col min="8" max="8" width="3.28515625" customWidth="1"/>
    <col min="9" max="9" width="6.5703125" customWidth="1"/>
    <col min="10" max="10" width="11.5703125" customWidth="1"/>
    <col min="11" max="11" width="14.42578125" customWidth="1"/>
    <col min="12" max="12" width="31.42578125" customWidth="1"/>
    <col min="14" max="14" width="6.28515625" customWidth="1"/>
    <col min="15" max="15" width="7.28515625" customWidth="1"/>
    <col min="16" max="16" width="7.85546875" customWidth="1"/>
    <col min="17" max="17" width="14" customWidth="1"/>
    <col min="18" max="18" width="0.28515625" customWidth="1"/>
  </cols>
  <sheetData>
    <row r="1" spans="1:19" ht="18.75" x14ac:dyDescent="0.3">
      <c r="O1" s="45" t="s">
        <v>5</v>
      </c>
      <c r="P1" s="45"/>
      <c r="Q1" s="45"/>
    </row>
    <row r="2" spans="1:19" s="1" customFormat="1" ht="18.75" x14ac:dyDescent="0.3">
      <c r="G2" s="2"/>
      <c r="H2" s="2"/>
      <c r="I2" s="2"/>
      <c r="J2" s="22"/>
      <c r="K2" s="2"/>
      <c r="L2" s="149" t="s">
        <v>53</v>
      </c>
      <c r="M2" s="149"/>
      <c r="N2" s="149"/>
      <c r="O2" s="2"/>
      <c r="P2" s="2"/>
      <c r="Q2" s="2"/>
      <c r="R2" s="2"/>
      <c r="S2" s="2"/>
    </row>
    <row r="3" spans="1:19" s="1" customFormat="1" ht="18.75" x14ac:dyDescent="0.3">
      <c r="G3" s="149" t="s">
        <v>71</v>
      </c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</row>
    <row r="4" spans="1:19" s="1" customFormat="1" ht="18.75" x14ac:dyDescent="0.3">
      <c r="G4" s="5"/>
      <c r="H4" s="5"/>
      <c r="I4" s="8" t="s">
        <v>28</v>
      </c>
      <c r="J4" s="22"/>
      <c r="K4" s="5"/>
      <c r="L4" s="5"/>
      <c r="M4" s="5"/>
      <c r="N4" s="5"/>
      <c r="O4" s="5"/>
      <c r="P4" s="5"/>
      <c r="Q4" s="5"/>
      <c r="R4" s="5"/>
      <c r="S4" s="5"/>
    </row>
    <row r="5" spans="1:19" s="1" customFormat="1" x14ac:dyDescent="0.25">
      <c r="I5" s="148"/>
      <c r="J5" s="148"/>
      <c r="K5" s="148"/>
      <c r="L5" s="148"/>
      <c r="P5" s="148" t="s">
        <v>3</v>
      </c>
      <c r="Q5" s="148"/>
    </row>
    <row r="6" spans="1:19" s="3" customFormat="1" ht="39.75" customHeight="1" x14ac:dyDescent="0.2">
      <c r="A6" s="183" t="s">
        <v>11</v>
      </c>
      <c r="B6" s="184"/>
      <c r="C6" s="185"/>
      <c r="D6" s="207" t="s">
        <v>7</v>
      </c>
      <c r="E6" s="208"/>
      <c r="F6" s="209"/>
      <c r="G6" s="150" t="s">
        <v>29</v>
      </c>
      <c r="H6" s="151"/>
      <c r="I6" s="152"/>
      <c r="J6" s="161" t="s">
        <v>57</v>
      </c>
      <c r="K6" s="140" t="s">
        <v>2</v>
      </c>
      <c r="L6" s="141"/>
      <c r="M6" s="159" t="s">
        <v>6</v>
      </c>
      <c r="N6" s="160"/>
      <c r="O6" s="160"/>
      <c r="P6" s="160"/>
      <c r="Q6" s="160"/>
      <c r="R6" s="7"/>
    </row>
    <row r="7" spans="1:19" s="3" customFormat="1" ht="14.25" customHeight="1" x14ac:dyDescent="0.2">
      <c r="A7" s="186"/>
      <c r="B7" s="187"/>
      <c r="C7" s="188"/>
      <c r="D7" s="210"/>
      <c r="E7" s="211"/>
      <c r="F7" s="212"/>
      <c r="G7" s="153"/>
      <c r="H7" s="154"/>
      <c r="I7" s="155"/>
      <c r="J7" s="162"/>
      <c r="K7" s="142"/>
      <c r="L7" s="143"/>
      <c r="M7" s="140" t="s">
        <v>0</v>
      </c>
      <c r="N7" s="141"/>
      <c r="O7" s="140" t="s">
        <v>1</v>
      </c>
      <c r="P7" s="141"/>
      <c r="Q7" s="140" t="s">
        <v>4</v>
      </c>
      <c r="R7" s="141"/>
    </row>
    <row r="8" spans="1:19" s="3" customFormat="1" ht="17.25" customHeight="1" x14ac:dyDescent="0.2">
      <c r="A8" s="189"/>
      <c r="B8" s="190"/>
      <c r="C8" s="191"/>
      <c r="D8" s="213"/>
      <c r="E8" s="214"/>
      <c r="F8" s="215"/>
      <c r="G8" s="156"/>
      <c r="H8" s="157"/>
      <c r="I8" s="158"/>
      <c r="J8" s="163"/>
      <c r="K8" s="144"/>
      <c r="L8" s="145"/>
      <c r="M8" s="144"/>
      <c r="N8" s="145"/>
      <c r="O8" s="144"/>
      <c r="P8" s="145"/>
      <c r="Q8" s="144"/>
      <c r="R8" s="145"/>
    </row>
    <row r="9" spans="1:19" s="3" customFormat="1" x14ac:dyDescent="0.25">
      <c r="A9" s="146">
        <v>1</v>
      </c>
      <c r="B9" s="192"/>
      <c r="C9" s="193"/>
      <c r="D9" s="146">
        <v>2</v>
      </c>
      <c r="E9" s="216"/>
      <c r="F9" s="217"/>
      <c r="G9" s="146">
        <v>3</v>
      </c>
      <c r="H9" s="218"/>
      <c r="I9" s="53"/>
      <c r="J9" s="23"/>
      <c r="K9" s="146">
        <v>4</v>
      </c>
      <c r="L9" s="53"/>
      <c r="M9" s="146">
        <v>5</v>
      </c>
      <c r="N9" s="53"/>
      <c r="O9" s="146">
        <v>6</v>
      </c>
      <c r="P9" s="53"/>
      <c r="Q9" s="146">
        <v>7</v>
      </c>
      <c r="R9" s="53"/>
    </row>
    <row r="10" spans="1:19" s="1" customFormat="1" ht="102" customHeight="1" x14ac:dyDescent="0.25">
      <c r="A10" s="99">
        <v>1</v>
      </c>
      <c r="B10" s="98"/>
      <c r="C10" s="91"/>
      <c r="D10" s="73" t="s">
        <v>8</v>
      </c>
      <c r="E10" s="74"/>
      <c r="F10" s="75"/>
      <c r="G10" s="73" t="s">
        <v>9</v>
      </c>
      <c r="H10" s="74"/>
      <c r="I10" s="75"/>
      <c r="J10" s="30" t="s">
        <v>63</v>
      </c>
      <c r="K10" s="33">
        <v>0</v>
      </c>
      <c r="L10" s="34"/>
      <c r="M10" s="35">
        <v>138800</v>
      </c>
      <c r="N10" s="36"/>
      <c r="O10" s="35">
        <v>132952.5</v>
      </c>
      <c r="P10" s="147"/>
      <c r="Q10" s="37">
        <f>O10/M10*100</f>
        <v>95.78710374639769</v>
      </c>
      <c r="R10" s="38"/>
    </row>
    <row r="11" spans="1:19" s="1" customFormat="1" ht="95.25" customHeight="1" x14ac:dyDescent="0.25">
      <c r="A11" s="89"/>
      <c r="B11" s="90"/>
      <c r="C11" s="91"/>
      <c r="D11" s="135"/>
      <c r="E11" s="136"/>
      <c r="F11" s="137"/>
      <c r="G11" s="64" t="s">
        <v>13</v>
      </c>
      <c r="H11" s="65"/>
      <c r="I11" s="66"/>
      <c r="J11" s="31" t="s">
        <v>64</v>
      </c>
      <c r="K11" s="33" t="s">
        <v>12</v>
      </c>
      <c r="L11" s="34"/>
      <c r="M11" s="35">
        <v>123780</v>
      </c>
      <c r="N11" s="36"/>
      <c r="O11" s="35">
        <v>123780</v>
      </c>
      <c r="P11" s="82"/>
      <c r="Q11" s="37">
        <f t="shared" ref="Q11:Q18" si="0">O11/M11*100</f>
        <v>100</v>
      </c>
      <c r="R11" s="38"/>
    </row>
    <row r="12" spans="1:19" s="1" customFormat="1" ht="59.25" customHeight="1" x14ac:dyDescent="0.25">
      <c r="A12" s="89"/>
      <c r="B12" s="90"/>
      <c r="C12" s="91"/>
      <c r="D12" s="135"/>
      <c r="E12" s="136"/>
      <c r="F12" s="137"/>
      <c r="G12" s="73" t="s">
        <v>15</v>
      </c>
      <c r="H12" s="74"/>
      <c r="I12" s="75"/>
      <c r="J12" s="39" t="s">
        <v>62</v>
      </c>
      <c r="K12" s="166" t="s">
        <v>14</v>
      </c>
      <c r="L12" s="167"/>
      <c r="M12" s="35">
        <v>6650</v>
      </c>
      <c r="N12" s="82"/>
      <c r="O12" s="35">
        <v>0</v>
      </c>
      <c r="P12" s="82"/>
      <c r="Q12" s="37">
        <f t="shared" si="0"/>
        <v>0</v>
      </c>
      <c r="R12" s="38"/>
    </row>
    <row r="13" spans="1:19" s="1" customFormat="1" ht="39.75" customHeight="1" x14ac:dyDescent="0.25">
      <c r="A13" s="89"/>
      <c r="B13" s="90"/>
      <c r="C13" s="91"/>
      <c r="D13" s="135"/>
      <c r="E13" s="136"/>
      <c r="F13" s="137"/>
      <c r="G13" s="135"/>
      <c r="H13" s="168"/>
      <c r="I13" s="137"/>
      <c r="J13" s="40"/>
      <c r="K13" s="33" t="s">
        <v>45</v>
      </c>
      <c r="L13" s="34"/>
      <c r="M13" s="35">
        <v>90000</v>
      </c>
      <c r="N13" s="36"/>
      <c r="O13" s="35">
        <v>88200</v>
      </c>
      <c r="P13" s="36"/>
      <c r="Q13" s="37">
        <f t="shared" si="0"/>
        <v>98</v>
      </c>
      <c r="R13" s="38"/>
    </row>
    <row r="14" spans="1:19" s="1" customFormat="1" ht="41.25" customHeight="1" x14ac:dyDescent="0.25">
      <c r="A14" s="89"/>
      <c r="B14" s="90"/>
      <c r="C14" s="91"/>
      <c r="D14" s="135"/>
      <c r="E14" s="136"/>
      <c r="F14" s="137"/>
      <c r="G14" s="135"/>
      <c r="H14" s="168"/>
      <c r="I14" s="137"/>
      <c r="J14" s="40"/>
      <c r="K14" s="33" t="s">
        <v>46</v>
      </c>
      <c r="L14" s="34"/>
      <c r="M14" s="35">
        <v>280370</v>
      </c>
      <c r="N14" s="36"/>
      <c r="O14" s="35">
        <v>280290</v>
      </c>
      <c r="P14" s="36"/>
      <c r="Q14" s="37">
        <f t="shared" si="0"/>
        <v>99.971466276705783</v>
      </c>
      <c r="R14" s="38"/>
    </row>
    <row r="15" spans="1:19" s="1" customFormat="1" ht="41.25" customHeight="1" x14ac:dyDescent="0.25">
      <c r="A15" s="89"/>
      <c r="B15" s="90"/>
      <c r="C15" s="91"/>
      <c r="D15" s="135"/>
      <c r="E15" s="136"/>
      <c r="F15" s="137"/>
      <c r="G15" s="135"/>
      <c r="H15" s="168"/>
      <c r="I15" s="137"/>
      <c r="J15" s="40"/>
      <c r="K15" s="166" t="str">
        <f>[2]Лист1!$I$13</f>
        <v>Повышение качества предоставления муниципальных услуг</v>
      </c>
      <c r="L15" s="167"/>
      <c r="M15" s="35">
        <v>50000</v>
      </c>
      <c r="N15" s="82"/>
      <c r="O15" s="35">
        <v>46991.5</v>
      </c>
      <c r="P15" s="82"/>
      <c r="Q15" s="37">
        <f t="shared" ref="Q15" si="1">O15/M15*100</f>
        <v>93.983000000000004</v>
      </c>
      <c r="R15" s="38"/>
    </row>
    <row r="16" spans="1:19" s="1" customFormat="1" ht="41.25" customHeight="1" x14ac:dyDescent="0.25">
      <c r="A16" s="89"/>
      <c r="B16" s="90"/>
      <c r="C16" s="91"/>
      <c r="D16" s="135"/>
      <c r="E16" s="136"/>
      <c r="F16" s="137"/>
      <c r="G16" s="76"/>
      <c r="H16" s="77"/>
      <c r="I16" s="78"/>
      <c r="J16" s="41"/>
      <c r="K16" s="166" t="str">
        <f>[2]Лист1!$I$13</f>
        <v>Повышение качества предоставления муниципальных услуг</v>
      </c>
      <c r="L16" s="167"/>
      <c r="M16" s="35">
        <v>48000</v>
      </c>
      <c r="N16" s="82"/>
      <c r="O16" s="35">
        <v>47250</v>
      </c>
      <c r="P16" s="82"/>
      <c r="Q16" s="37">
        <f t="shared" ref="Q16" si="2">O16/M16*100</f>
        <v>98.4375</v>
      </c>
      <c r="R16" s="38"/>
    </row>
    <row r="17" spans="1:18" s="1" customFormat="1" ht="120" customHeight="1" x14ac:dyDescent="0.25">
      <c r="A17" s="92"/>
      <c r="B17" s="93"/>
      <c r="C17" s="94"/>
      <c r="D17" s="76"/>
      <c r="E17" s="77"/>
      <c r="F17" s="78"/>
      <c r="G17" s="73" t="s">
        <v>16</v>
      </c>
      <c r="H17" s="74"/>
      <c r="I17" s="75"/>
      <c r="J17" s="30" t="s">
        <v>65</v>
      </c>
      <c r="K17" s="69" t="s">
        <v>12</v>
      </c>
      <c r="L17" s="70"/>
      <c r="M17" s="35">
        <v>51200</v>
      </c>
      <c r="N17" s="82"/>
      <c r="O17" s="35">
        <v>51200</v>
      </c>
      <c r="P17" s="82"/>
      <c r="Q17" s="37">
        <f t="shared" si="0"/>
        <v>100</v>
      </c>
      <c r="R17" s="38"/>
    </row>
    <row r="18" spans="1:18" s="1" customFormat="1" ht="25.5" customHeight="1" x14ac:dyDescent="0.25">
      <c r="A18" s="54" t="s">
        <v>54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5"/>
      <c r="M18" s="48">
        <f>M10+M11+M12+M17+M13+M14+M16+M15</f>
        <v>788800</v>
      </c>
      <c r="N18" s="53"/>
      <c r="O18" s="48">
        <f>O10+O11+O12+O17+O13+O14+O16+O15</f>
        <v>770664</v>
      </c>
      <c r="P18" s="53"/>
      <c r="Q18" s="48">
        <f t="shared" si="0"/>
        <v>97.700811359026375</v>
      </c>
      <c r="R18" s="49"/>
    </row>
    <row r="19" spans="1:18" s="1" customFormat="1" ht="102" customHeight="1" x14ac:dyDescent="0.25">
      <c r="A19" s="194">
        <v>2</v>
      </c>
      <c r="B19" s="195"/>
      <c r="C19" s="167"/>
      <c r="D19" s="204" t="str">
        <f>[1]Лист1!$G$14</f>
        <v>Муниципальная программа  "Управление муниципальными финансами Ульчского муниципального района Хабаровского края"</v>
      </c>
      <c r="E19" s="205"/>
      <c r="F19" s="206"/>
      <c r="G19" s="73" t="s">
        <v>9</v>
      </c>
      <c r="H19" s="74"/>
      <c r="I19" s="75"/>
      <c r="J19" s="21">
        <v>1402</v>
      </c>
      <c r="K19" s="69" t="s">
        <v>10</v>
      </c>
      <c r="L19" s="70"/>
      <c r="M19" s="35">
        <v>35104641</v>
      </c>
      <c r="N19" s="147"/>
      <c r="O19" s="35">
        <v>35104641</v>
      </c>
      <c r="P19" s="147"/>
      <c r="Q19" s="37">
        <f t="shared" ref="Q19:Q47" si="3">O19/M19*100</f>
        <v>100</v>
      </c>
      <c r="R19" s="38"/>
    </row>
    <row r="20" spans="1:18" s="1" customFormat="1" ht="37.5" customHeight="1" x14ac:dyDescent="0.25">
      <c r="A20" s="54" t="s">
        <v>54</v>
      </c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5"/>
      <c r="M20" s="48">
        <f>M19</f>
        <v>35104641</v>
      </c>
      <c r="N20" s="125"/>
      <c r="O20" s="48">
        <f>O19</f>
        <v>35104641</v>
      </c>
      <c r="P20" s="125"/>
      <c r="Q20" s="48">
        <f t="shared" si="3"/>
        <v>100</v>
      </c>
      <c r="R20" s="49"/>
    </row>
    <row r="21" spans="1:18" s="1" customFormat="1" ht="75" customHeight="1" x14ac:dyDescent="0.25">
      <c r="A21" s="181">
        <v>3</v>
      </c>
      <c r="B21" s="87"/>
      <c r="C21" s="132"/>
      <c r="D21" s="69" t="str">
        <f>[3]Лист1!$G$11</f>
        <v>Муниципальная программа "Развитие образования Ульчского муниципального района до 2020 года"</v>
      </c>
      <c r="E21" s="131"/>
      <c r="F21" s="132"/>
      <c r="G21" s="73" t="s">
        <v>13</v>
      </c>
      <c r="H21" s="74"/>
      <c r="I21" s="75"/>
      <c r="J21" s="29">
        <v>701</v>
      </c>
      <c r="K21" s="33" t="s">
        <v>35</v>
      </c>
      <c r="L21" s="167"/>
      <c r="M21" s="35">
        <v>90404474.939999998</v>
      </c>
      <c r="N21" s="82"/>
      <c r="O21" s="35">
        <v>89853311.569999993</v>
      </c>
      <c r="P21" s="82"/>
      <c r="Q21" s="37">
        <f t="shared" si="3"/>
        <v>99.390336185940129</v>
      </c>
      <c r="R21" s="38"/>
    </row>
    <row r="22" spans="1:18" s="3" customFormat="1" ht="64.5" customHeight="1" x14ac:dyDescent="0.25">
      <c r="A22" s="89"/>
      <c r="B22" s="98"/>
      <c r="C22" s="91"/>
      <c r="D22" s="89"/>
      <c r="E22" s="98"/>
      <c r="F22" s="91"/>
      <c r="G22" s="135"/>
      <c r="H22" s="136"/>
      <c r="I22" s="137"/>
      <c r="J22" s="29">
        <v>702</v>
      </c>
      <c r="K22" s="33" t="s">
        <v>17</v>
      </c>
      <c r="L22" s="34"/>
      <c r="M22" s="35">
        <v>7490200</v>
      </c>
      <c r="N22" s="36"/>
      <c r="O22" s="35">
        <v>7089987</v>
      </c>
      <c r="P22" s="36"/>
      <c r="Q22" s="138">
        <f t="shared" si="3"/>
        <v>94.656844944060239</v>
      </c>
      <c r="R22" s="139"/>
    </row>
    <row r="23" spans="1:18" s="1" customFormat="1" ht="56.25" customHeight="1" x14ac:dyDescent="0.25">
      <c r="A23" s="89"/>
      <c r="B23" s="98"/>
      <c r="C23" s="91"/>
      <c r="D23" s="89"/>
      <c r="E23" s="98"/>
      <c r="F23" s="91"/>
      <c r="G23" s="135"/>
      <c r="H23" s="136"/>
      <c r="I23" s="137"/>
      <c r="J23" s="39" t="s">
        <v>66</v>
      </c>
      <c r="K23" s="69" t="s">
        <v>36</v>
      </c>
      <c r="L23" s="70"/>
      <c r="M23" s="169">
        <v>1600000</v>
      </c>
      <c r="N23" s="171"/>
      <c r="O23" s="169">
        <v>1600000</v>
      </c>
      <c r="P23" s="170"/>
      <c r="Q23" s="37">
        <f t="shared" si="3"/>
        <v>100</v>
      </c>
      <c r="R23" s="38"/>
    </row>
    <row r="24" spans="1:18" s="3" customFormat="1" ht="63.75" customHeight="1" x14ac:dyDescent="0.25">
      <c r="A24" s="89"/>
      <c r="B24" s="98"/>
      <c r="C24" s="91"/>
      <c r="D24" s="89"/>
      <c r="E24" s="98"/>
      <c r="F24" s="91"/>
      <c r="G24" s="135"/>
      <c r="H24" s="136"/>
      <c r="I24" s="137"/>
      <c r="J24" s="41"/>
      <c r="K24" s="33" t="s">
        <v>18</v>
      </c>
      <c r="L24" s="34"/>
      <c r="M24" s="35">
        <v>106968527</v>
      </c>
      <c r="N24" s="130"/>
      <c r="O24" s="35">
        <v>102480833.08</v>
      </c>
      <c r="P24" s="130"/>
      <c r="Q24" s="37">
        <f t="shared" si="3"/>
        <v>95.804659514475688</v>
      </c>
      <c r="R24" s="38"/>
    </row>
    <row r="25" spans="1:18" s="3" customFormat="1" ht="67.5" customHeight="1" x14ac:dyDescent="0.25">
      <c r="A25" s="89"/>
      <c r="B25" s="98"/>
      <c r="C25" s="91"/>
      <c r="D25" s="89"/>
      <c r="E25" s="98"/>
      <c r="F25" s="91"/>
      <c r="G25" s="135"/>
      <c r="H25" s="136"/>
      <c r="I25" s="137"/>
      <c r="J25" s="28" t="s">
        <v>67</v>
      </c>
      <c r="K25" s="69" t="s">
        <v>19</v>
      </c>
      <c r="L25" s="70"/>
      <c r="M25" s="35">
        <v>3887896.06</v>
      </c>
      <c r="N25" s="36"/>
      <c r="O25" s="35">
        <v>3807307.11</v>
      </c>
      <c r="P25" s="36"/>
      <c r="Q25" s="37">
        <f t="shared" si="3"/>
        <v>97.927183526608985</v>
      </c>
      <c r="R25" s="38"/>
    </row>
    <row r="26" spans="1:18" s="3" customFormat="1" ht="67.5" customHeight="1" x14ac:dyDescent="0.25">
      <c r="A26" s="89"/>
      <c r="B26" s="98"/>
      <c r="C26" s="91"/>
      <c r="D26" s="89"/>
      <c r="E26" s="98"/>
      <c r="F26" s="91"/>
      <c r="G26" s="73" t="s">
        <v>15</v>
      </c>
      <c r="H26" s="74"/>
      <c r="I26" s="75"/>
      <c r="J26" s="29" t="s">
        <v>68</v>
      </c>
      <c r="K26" s="33" t="s">
        <v>20</v>
      </c>
      <c r="L26" s="34"/>
      <c r="M26" s="35">
        <v>76340840</v>
      </c>
      <c r="N26" s="36"/>
      <c r="O26" s="35">
        <v>61100000</v>
      </c>
      <c r="P26" s="36"/>
      <c r="Q26" s="37">
        <f t="shared" ref="Q26:Q27" si="4">O26/M26*100</f>
        <v>80.035797353028855</v>
      </c>
      <c r="R26" s="38"/>
    </row>
    <row r="27" spans="1:18" s="3" customFormat="1" ht="68.25" customHeight="1" x14ac:dyDescent="0.25">
      <c r="A27" s="92"/>
      <c r="B27" s="93"/>
      <c r="C27" s="94"/>
      <c r="D27" s="89"/>
      <c r="E27" s="98"/>
      <c r="F27" s="91"/>
      <c r="G27" s="76"/>
      <c r="H27" s="77"/>
      <c r="I27" s="78"/>
      <c r="J27" s="30" t="s">
        <v>66</v>
      </c>
      <c r="K27" s="33" t="s">
        <v>20</v>
      </c>
      <c r="L27" s="34"/>
      <c r="M27" s="35">
        <v>11333000</v>
      </c>
      <c r="N27" s="36"/>
      <c r="O27" s="35">
        <v>222000</v>
      </c>
      <c r="P27" s="36"/>
      <c r="Q27" s="37">
        <f t="shared" si="4"/>
        <v>1.958881143563046</v>
      </c>
      <c r="R27" s="38"/>
    </row>
    <row r="28" spans="1:18" s="3" customFormat="1" ht="25.5" customHeight="1" x14ac:dyDescent="0.2">
      <c r="A28" s="61" t="s">
        <v>55</v>
      </c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7"/>
      <c r="M28" s="48">
        <f>SUM(M21:N27)</f>
        <v>298024938</v>
      </c>
      <c r="N28" s="49"/>
      <c r="O28" s="48">
        <f>SUM(O21:P27)</f>
        <v>266153438.75999999</v>
      </c>
      <c r="P28" s="49"/>
      <c r="Q28" s="48">
        <f t="shared" si="3"/>
        <v>89.305760969573626</v>
      </c>
      <c r="R28" s="49"/>
    </row>
    <row r="29" spans="1:18" s="3" customFormat="1" ht="38.25" customHeight="1" x14ac:dyDescent="0.2">
      <c r="A29" s="181">
        <v>4</v>
      </c>
      <c r="B29" s="87"/>
      <c r="C29" s="132"/>
      <c r="D29" s="73" t="s">
        <v>21</v>
      </c>
      <c r="E29" s="74"/>
      <c r="F29" s="74"/>
      <c r="G29" s="73" t="s">
        <v>15</v>
      </c>
      <c r="H29" s="74"/>
      <c r="I29" s="75"/>
      <c r="J29" s="39" t="s">
        <v>69</v>
      </c>
      <c r="K29" s="69" t="s">
        <v>22</v>
      </c>
      <c r="L29" s="182"/>
      <c r="M29" s="119">
        <v>400500</v>
      </c>
      <c r="N29" s="120"/>
      <c r="O29" s="119">
        <v>197533</v>
      </c>
      <c r="P29" s="120"/>
      <c r="Q29" s="108">
        <f t="shared" si="3"/>
        <v>49.321598002496877</v>
      </c>
      <c r="R29" s="109"/>
    </row>
    <row r="30" spans="1:18" s="3" customFormat="1" ht="51" customHeight="1" x14ac:dyDescent="0.2">
      <c r="A30" s="102"/>
      <c r="B30" s="103"/>
      <c r="C30" s="94"/>
      <c r="D30" s="135"/>
      <c r="E30" s="168"/>
      <c r="F30" s="168"/>
      <c r="G30" s="135"/>
      <c r="H30" s="168"/>
      <c r="I30" s="137"/>
      <c r="J30" s="41"/>
      <c r="K30" s="117"/>
      <c r="L30" s="118"/>
      <c r="M30" s="128"/>
      <c r="N30" s="129"/>
      <c r="O30" s="128"/>
      <c r="P30" s="129"/>
      <c r="Q30" s="133"/>
      <c r="R30" s="134"/>
    </row>
    <row r="31" spans="1:18" s="3" customFormat="1" ht="21.75" customHeight="1" x14ac:dyDescent="0.2">
      <c r="A31" s="50" t="s">
        <v>54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80"/>
      <c r="M31" s="48">
        <f>M29</f>
        <v>400500</v>
      </c>
      <c r="N31" s="53"/>
      <c r="O31" s="48">
        <f>O29</f>
        <v>197533</v>
      </c>
      <c r="P31" s="53"/>
      <c r="Q31" s="48">
        <f t="shared" si="3"/>
        <v>49.321598002496877</v>
      </c>
      <c r="R31" s="49"/>
    </row>
    <row r="32" spans="1:18" s="3" customFormat="1" ht="91.5" customHeight="1" x14ac:dyDescent="0.25">
      <c r="A32" s="194">
        <v>5</v>
      </c>
      <c r="B32" s="195"/>
      <c r="C32" s="197"/>
      <c r="D32" s="172" t="s">
        <v>27</v>
      </c>
      <c r="E32" s="173"/>
      <c r="F32" s="174"/>
      <c r="G32" s="64" t="s">
        <v>15</v>
      </c>
      <c r="H32" s="65"/>
      <c r="I32" s="66"/>
      <c r="J32" s="32" t="s">
        <v>58</v>
      </c>
      <c r="K32" s="175" t="s">
        <v>23</v>
      </c>
      <c r="L32" s="176"/>
      <c r="M32" s="177">
        <v>557500</v>
      </c>
      <c r="N32" s="178"/>
      <c r="O32" s="177">
        <v>557500</v>
      </c>
      <c r="P32" s="178"/>
      <c r="Q32" s="37">
        <f t="shared" si="3"/>
        <v>100</v>
      </c>
      <c r="R32" s="38"/>
    </row>
    <row r="33" spans="1:18" s="3" customFormat="1" ht="18" customHeight="1" x14ac:dyDescent="0.25">
      <c r="A33" s="54" t="s">
        <v>54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6"/>
      <c r="M33" s="48">
        <f>M32</f>
        <v>557500</v>
      </c>
      <c r="N33" s="125"/>
      <c r="O33" s="48">
        <f>O32</f>
        <v>557500</v>
      </c>
      <c r="P33" s="125"/>
      <c r="Q33" s="48">
        <f t="shared" si="3"/>
        <v>100</v>
      </c>
      <c r="R33" s="49"/>
    </row>
    <row r="34" spans="1:18" s="3" customFormat="1" ht="75" customHeight="1" x14ac:dyDescent="0.25">
      <c r="A34" s="73">
        <v>6</v>
      </c>
      <c r="B34" s="74"/>
      <c r="C34" s="97"/>
      <c r="D34" s="95" t="str">
        <f>[2]Лист1!$C$24</f>
        <v>Муниципальная программа "Развитие малого и среднего предпринимательства в Ульчском муниципальном районе на 2014-2017 год"</v>
      </c>
      <c r="E34" s="96"/>
      <c r="F34" s="97"/>
      <c r="G34" s="73" t="s">
        <v>15</v>
      </c>
      <c r="H34" s="201"/>
      <c r="I34" s="202"/>
      <c r="J34" s="39" t="s">
        <v>58</v>
      </c>
      <c r="K34" s="71" t="s">
        <v>24</v>
      </c>
      <c r="L34" s="196"/>
      <c r="M34" s="35">
        <v>53150</v>
      </c>
      <c r="N34" s="36"/>
      <c r="O34" s="35">
        <v>53150</v>
      </c>
      <c r="P34" s="36"/>
      <c r="Q34" s="37">
        <f t="shared" si="3"/>
        <v>100</v>
      </c>
      <c r="R34" s="38"/>
    </row>
    <row r="35" spans="1:18" s="4" customFormat="1" ht="51.75" customHeight="1" x14ac:dyDescent="0.25">
      <c r="A35" s="198"/>
      <c r="B35" s="199"/>
      <c r="C35" s="200"/>
      <c r="D35" s="79"/>
      <c r="E35" s="80"/>
      <c r="F35" s="81"/>
      <c r="G35" s="198"/>
      <c r="H35" s="203"/>
      <c r="I35" s="200"/>
      <c r="J35" s="40"/>
      <c r="K35" s="33" t="s">
        <v>25</v>
      </c>
      <c r="L35" s="63"/>
      <c r="M35" s="35">
        <v>68622</v>
      </c>
      <c r="N35" s="36"/>
      <c r="O35" s="35">
        <v>68622</v>
      </c>
      <c r="P35" s="36"/>
      <c r="Q35" s="37">
        <f t="shared" si="3"/>
        <v>100</v>
      </c>
      <c r="R35" s="38"/>
    </row>
    <row r="36" spans="1:18" ht="39.75" customHeight="1" x14ac:dyDescent="0.25">
      <c r="A36" s="198"/>
      <c r="B36" s="199"/>
      <c r="C36" s="200"/>
      <c r="D36" s="79"/>
      <c r="E36" s="80"/>
      <c r="F36" s="81"/>
      <c r="G36" s="198"/>
      <c r="H36" s="203"/>
      <c r="I36" s="200"/>
      <c r="J36" s="41"/>
      <c r="K36" s="69" t="s">
        <v>26</v>
      </c>
      <c r="L36" s="182"/>
      <c r="M36" s="35">
        <v>500000</v>
      </c>
      <c r="N36" s="36"/>
      <c r="O36" s="35">
        <v>500000</v>
      </c>
      <c r="P36" s="68"/>
      <c r="Q36" s="37">
        <f t="shared" si="3"/>
        <v>100</v>
      </c>
      <c r="R36" s="38"/>
    </row>
    <row r="37" spans="1:18" ht="15.75" customHeight="1" x14ac:dyDescent="0.25">
      <c r="A37" s="61" t="s">
        <v>54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3"/>
      <c r="M37" s="48">
        <f>M34+M35+M36</f>
        <v>621772</v>
      </c>
      <c r="N37" s="125"/>
      <c r="O37" s="48">
        <f>O34+O35+O36</f>
        <v>621772</v>
      </c>
      <c r="P37" s="219"/>
      <c r="Q37" s="48">
        <f t="shared" si="3"/>
        <v>100</v>
      </c>
      <c r="R37" s="49"/>
    </row>
    <row r="38" spans="1:18" ht="105.75" customHeight="1" x14ac:dyDescent="0.25">
      <c r="A38" s="64">
        <v>7</v>
      </c>
      <c r="B38" s="65"/>
      <c r="C38" s="66"/>
      <c r="D38" s="79" t="str">
        <f>[2]Лист1!$C$28</f>
        <v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v>
      </c>
      <c r="E38" s="80"/>
      <c r="F38" s="81"/>
      <c r="G38" s="64" t="s">
        <v>15</v>
      </c>
      <c r="H38" s="65"/>
      <c r="I38" s="66"/>
      <c r="J38" s="28" t="s">
        <v>59</v>
      </c>
      <c r="K38" s="117" t="s">
        <v>47</v>
      </c>
      <c r="L38" s="118"/>
      <c r="M38" s="35">
        <v>3962046.64</v>
      </c>
      <c r="N38" s="36"/>
      <c r="O38" s="35">
        <v>3957131.03</v>
      </c>
      <c r="P38" s="68"/>
      <c r="Q38" s="37">
        <f t="shared" si="3"/>
        <v>99.875932555907511</v>
      </c>
      <c r="R38" s="38"/>
    </row>
    <row r="39" spans="1:18" ht="18.75" customHeight="1" x14ac:dyDescent="0.25">
      <c r="A39" s="61" t="s">
        <v>54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3"/>
      <c r="M39" s="48">
        <f>M38</f>
        <v>3962046.64</v>
      </c>
      <c r="N39" s="125"/>
      <c r="O39" s="48">
        <f>O38</f>
        <v>3957131.03</v>
      </c>
      <c r="P39" s="219"/>
      <c r="Q39" s="48">
        <f t="shared" si="3"/>
        <v>99.875932555907511</v>
      </c>
      <c r="R39" s="49"/>
    </row>
    <row r="40" spans="1:18" ht="91.5" customHeight="1" x14ac:dyDescent="0.25">
      <c r="A40" s="64">
        <v>8</v>
      </c>
      <c r="B40" s="65"/>
      <c r="C40" s="66"/>
      <c r="D40" s="79" t="str">
        <f>[2]Лист1!$C$30</f>
        <v>Муниципальная программа "Создание благоприятных условий для проживания граждан в Ульчском муниципальном районе на 2014-2024 годы"</v>
      </c>
      <c r="E40" s="80"/>
      <c r="F40" s="81"/>
      <c r="G40" s="64" t="s">
        <v>15</v>
      </c>
      <c r="H40" s="65"/>
      <c r="I40" s="66"/>
      <c r="J40" s="28" t="s">
        <v>59</v>
      </c>
      <c r="K40" s="117" t="s">
        <v>30</v>
      </c>
      <c r="L40" s="118"/>
      <c r="M40" s="35">
        <v>11343000</v>
      </c>
      <c r="N40" s="36"/>
      <c r="O40" s="35">
        <v>11343000</v>
      </c>
      <c r="P40" s="68"/>
      <c r="Q40" s="37">
        <f t="shared" si="3"/>
        <v>100</v>
      </c>
      <c r="R40" s="38"/>
    </row>
    <row r="41" spans="1:18" ht="18" customHeight="1" x14ac:dyDescent="0.25">
      <c r="A41" s="61" t="s">
        <v>54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3"/>
      <c r="M41" s="46">
        <f>M40</f>
        <v>11343000</v>
      </c>
      <c r="N41" s="67"/>
      <c r="O41" s="46">
        <f>O40</f>
        <v>11343000</v>
      </c>
      <c r="P41" s="67"/>
      <c r="Q41" s="10">
        <f>Q40</f>
        <v>100</v>
      </c>
      <c r="R41" s="9"/>
    </row>
    <row r="42" spans="1:18" ht="84" customHeight="1" x14ac:dyDescent="0.25">
      <c r="A42" s="73">
        <v>9</v>
      </c>
      <c r="B42" s="74"/>
      <c r="C42" s="75"/>
      <c r="D42" s="79" t="str">
        <f>[2]Лист1!$C$32</f>
        <v>Муниципальная программа "Охрана окружающей среды  и обеспечение экологической безопатности в Ульчском муниципальном районе до 2020 года"</v>
      </c>
      <c r="E42" s="80"/>
      <c r="F42" s="81"/>
      <c r="G42" s="73" t="s">
        <v>15</v>
      </c>
      <c r="H42" s="74"/>
      <c r="I42" s="75"/>
      <c r="J42" s="29" t="s">
        <v>60</v>
      </c>
      <c r="K42" s="71" t="s">
        <v>31</v>
      </c>
      <c r="L42" s="72"/>
      <c r="M42" s="35">
        <v>2181760</v>
      </c>
      <c r="N42" s="36"/>
      <c r="O42" s="35">
        <v>141685</v>
      </c>
      <c r="P42" s="68"/>
      <c r="Q42" s="37">
        <f t="shared" si="3"/>
        <v>6.4940690085068935</v>
      </c>
      <c r="R42" s="38"/>
    </row>
    <row r="43" spans="1:18" ht="25.5" customHeight="1" x14ac:dyDescent="0.25">
      <c r="A43" s="76"/>
      <c r="B43" s="77"/>
      <c r="C43" s="78"/>
      <c r="D43" s="79"/>
      <c r="E43" s="80"/>
      <c r="F43" s="81"/>
      <c r="G43" s="76"/>
      <c r="H43" s="77"/>
      <c r="I43" s="78"/>
      <c r="J43" s="28" t="s">
        <v>61</v>
      </c>
      <c r="K43" s="69" t="s">
        <v>32</v>
      </c>
      <c r="L43" s="70"/>
      <c r="M43" s="35">
        <v>30000</v>
      </c>
      <c r="N43" s="36"/>
      <c r="O43" s="35">
        <v>30000</v>
      </c>
      <c r="P43" s="68"/>
      <c r="Q43" s="37">
        <f t="shared" si="3"/>
        <v>100</v>
      </c>
      <c r="R43" s="38"/>
    </row>
    <row r="44" spans="1:18" ht="18" customHeight="1" x14ac:dyDescent="0.25">
      <c r="A44" s="61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3"/>
      <c r="M44" s="46">
        <f>M42+M43</f>
        <v>2211760</v>
      </c>
      <c r="N44" s="67"/>
      <c r="O44" s="46">
        <f>O42+O43</f>
        <v>171685</v>
      </c>
      <c r="P44" s="67"/>
      <c r="Q44" s="46">
        <f t="shared" ref="Q44" si="5">O44/M44*100</f>
        <v>7.762370239085616</v>
      </c>
      <c r="R44" s="47"/>
    </row>
    <row r="45" spans="1:18" ht="180.75" customHeight="1" x14ac:dyDescent="0.25">
      <c r="A45" s="102">
        <v>10</v>
      </c>
      <c r="B45" s="103"/>
      <c r="C45" s="104"/>
      <c r="D45" s="221" t="str">
        <f>[2]Лист1!$C$38</f>
        <v>Муниципальная программа "Строительство социальной инфраструктуры территории компактного проживания коренных малочисленных народов Севера и создание условий для вовлечения кореных малочисленных народов Севера в решение вопросов местного значения в Ульчском муниципальном районе на 2014-2015 годы"</v>
      </c>
      <c r="E45" s="222"/>
      <c r="F45" s="223"/>
      <c r="G45" s="64" t="s">
        <v>15</v>
      </c>
      <c r="H45" s="65"/>
      <c r="I45" s="66"/>
      <c r="J45" s="24">
        <v>801</v>
      </c>
      <c r="K45" s="71" t="s">
        <v>33</v>
      </c>
      <c r="L45" s="72"/>
      <c r="M45" s="35">
        <v>733104</v>
      </c>
      <c r="N45" s="36"/>
      <c r="O45" s="35">
        <v>723104</v>
      </c>
      <c r="P45" s="36"/>
      <c r="Q45" s="37">
        <f t="shared" si="3"/>
        <v>98.635937056679552</v>
      </c>
      <c r="R45" s="38"/>
    </row>
    <row r="46" spans="1:18" ht="21" customHeight="1" x14ac:dyDescent="0.25">
      <c r="A46" s="54" t="s">
        <v>54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5"/>
      <c r="M46" s="220">
        <f>M45</f>
        <v>733104</v>
      </c>
      <c r="N46" s="180"/>
      <c r="O46" s="220">
        <f>O45</f>
        <v>723104</v>
      </c>
      <c r="P46" s="180"/>
      <c r="Q46" s="48">
        <f t="shared" si="3"/>
        <v>98.635937056679552</v>
      </c>
      <c r="R46" s="49"/>
    </row>
    <row r="47" spans="1:18" s="6" customFormat="1" ht="35.25" customHeight="1" x14ac:dyDescent="0.25">
      <c r="A47" s="73">
        <v>11</v>
      </c>
      <c r="B47" s="74"/>
      <c r="C47" s="75"/>
      <c r="D47" s="95" t="str">
        <f>[4]Лист1!$G$20</f>
        <v>Муниципальная программа "Развитие молодежной политики в Ульчском  муниципальном районе на 2014-2016 годы"</v>
      </c>
      <c r="E47" s="96"/>
      <c r="F47" s="97"/>
      <c r="G47" s="73" t="s">
        <v>16</v>
      </c>
      <c r="H47" s="74"/>
      <c r="I47" s="75"/>
      <c r="J47" s="25">
        <v>707</v>
      </c>
      <c r="K47" s="33" t="s">
        <v>34</v>
      </c>
      <c r="L47" s="34"/>
      <c r="M47" s="35">
        <v>490000</v>
      </c>
      <c r="N47" s="82"/>
      <c r="O47" s="35">
        <v>490000</v>
      </c>
      <c r="P47" s="82"/>
      <c r="Q47" s="37">
        <f t="shared" si="3"/>
        <v>100</v>
      </c>
      <c r="R47" s="38"/>
    </row>
    <row r="48" spans="1:18" s="6" customFormat="1" ht="59.25" customHeight="1" x14ac:dyDescent="0.25">
      <c r="A48" s="198"/>
      <c r="B48" s="203"/>
      <c r="C48" s="200"/>
      <c r="D48" s="79"/>
      <c r="E48" s="224"/>
      <c r="F48" s="81"/>
      <c r="G48" s="198"/>
      <c r="H48" s="203"/>
      <c r="I48" s="200"/>
      <c r="J48" s="26">
        <v>707</v>
      </c>
      <c r="K48" s="105" t="s">
        <v>37</v>
      </c>
      <c r="L48" s="105"/>
      <c r="M48" s="35">
        <v>100000</v>
      </c>
      <c r="N48" s="82"/>
      <c r="O48" s="35">
        <v>100000</v>
      </c>
      <c r="P48" s="82"/>
      <c r="Q48" s="37">
        <f t="shared" ref="Q48:Q51" si="6">O48/M48*100</f>
        <v>100</v>
      </c>
      <c r="R48" s="38"/>
    </row>
    <row r="49" spans="1:18" s="6" customFormat="1" ht="108" customHeight="1" x14ac:dyDescent="0.25">
      <c r="A49" s="198"/>
      <c r="B49" s="203"/>
      <c r="C49" s="200"/>
      <c r="D49" s="79"/>
      <c r="E49" s="224"/>
      <c r="F49" s="81"/>
      <c r="G49" s="198"/>
      <c r="H49" s="203"/>
      <c r="I49" s="200"/>
      <c r="J49" s="26">
        <v>707</v>
      </c>
      <c r="K49" s="105" t="s">
        <v>38</v>
      </c>
      <c r="L49" s="105"/>
      <c r="M49" s="35">
        <v>100000</v>
      </c>
      <c r="N49" s="82"/>
      <c r="O49" s="35">
        <v>100000</v>
      </c>
      <c r="P49" s="82"/>
      <c r="Q49" s="37">
        <f t="shared" si="6"/>
        <v>100</v>
      </c>
      <c r="R49" s="38"/>
    </row>
    <row r="50" spans="1:18" s="6" customFormat="1" ht="94.5" customHeight="1" x14ac:dyDescent="0.25">
      <c r="A50" s="221"/>
      <c r="B50" s="222"/>
      <c r="C50" s="223"/>
      <c r="D50" s="225"/>
      <c r="E50" s="107"/>
      <c r="F50" s="226"/>
      <c r="G50" s="221"/>
      <c r="H50" s="222"/>
      <c r="I50" s="223"/>
      <c r="J50" s="27">
        <v>1003</v>
      </c>
      <c r="K50" s="105" t="s">
        <v>39</v>
      </c>
      <c r="L50" s="105"/>
      <c r="M50" s="35">
        <v>700000</v>
      </c>
      <c r="N50" s="82"/>
      <c r="O50" s="35">
        <v>700000</v>
      </c>
      <c r="P50" s="82"/>
      <c r="Q50" s="37">
        <f t="shared" si="6"/>
        <v>100</v>
      </c>
      <c r="R50" s="38"/>
    </row>
    <row r="51" spans="1:18" s="6" customFormat="1" ht="21" customHeight="1" x14ac:dyDescent="0.25">
      <c r="A51" s="54" t="s">
        <v>54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6"/>
      <c r="M51" s="46">
        <f>SUM(M47:N50)</f>
        <v>1390000</v>
      </c>
      <c r="N51" s="67"/>
      <c r="O51" s="46">
        <f>SUM(O47:P50)</f>
        <v>1390000</v>
      </c>
      <c r="P51" s="67"/>
      <c r="Q51" s="48">
        <f t="shared" si="6"/>
        <v>100</v>
      </c>
      <c r="R51" s="49"/>
    </row>
    <row r="52" spans="1:18" s="6" customFormat="1" ht="65.25" customHeight="1" x14ac:dyDescent="0.25">
      <c r="A52" s="86">
        <v>12</v>
      </c>
      <c r="B52" s="87"/>
      <c r="C52" s="88"/>
      <c r="D52" s="95" t="str">
        <f>[4]Лист1!$G$11</f>
        <v>Муниципальная программа "Развитие культуры в  Ульчском муниципальном районе на 2014-2016 годы"</v>
      </c>
      <c r="E52" s="96"/>
      <c r="F52" s="97"/>
      <c r="G52" s="73" t="s">
        <v>48</v>
      </c>
      <c r="H52" s="74"/>
      <c r="I52" s="75"/>
      <c r="J52" s="29" t="s">
        <v>66</v>
      </c>
      <c r="K52" s="105" t="s">
        <v>41</v>
      </c>
      <c r="L52" s="114"/>
      <c r="M52" s="115">
        <v>7022490.5999999996</v>
      </c>
      <c r="N52" s="116"/>
      <c r="O52" s="115">
        <v>5848430.1500000004</v>
      </c>
      <c r="P52" s="116"/>
      <c r="Q52" s="37">
        <f t="shared" ref="Q52:Q57" si="7">O52/M52*100</f>
        <v>83.281423687487759</v>
      </c>
      <c r="R52" s="38"/>
    </row>
    <row r="53" spans="1:18" ht="63" customHeight="1" x14ac:dyDescent="0.25">
      <c r="A53" s="89"/>
      <c r="B53" s="90"/>
      <c r="C53" s="91"/>
      <c r="D53" s="89"/>
      <c r="E53" s="98"/>
      <c r="F53" s="91"/>
      <c r="G53" s="99"/>
      <c r="H53" s="100"/>
      <c r="I53" s="101"/>
      <c r="J53" s="42" t="s">
        <v>70</v>
      </c>
      <c r="K53" s="33" t="s">
        <v>42</v>
      </c>
      <c r="L53" s="34"/>
      <c r="M53" s="35">
        <v>22762775.640000001</v>
      </c>
      <c r="N53" s="36"/>
      <c r="O53" s="35">
        <v>21945499.43</v>
      </c>
      <c r="P53" s="36"/>
      <c r="Q53" s="37">
        <f t="shared" si="7"/>
        <v>96.409593351331736</v>
      </c>
      <c r="R53" s="38"/>
    </row>
    <row r="54" spans="1:18" x14ac:dyDescent="0.25">
      <c r="A54" s="89"/>
      <c r="B54" s="90"/>
      <c r="C54" s="91"/>
      <c r="D54" s="89"/>
      <c r="E54" s="98"/>
      <c r="F54" s="91"/>
      <c r="G54" s="99"/>
      <c r="H54" s="100"/>
      <c r="I54" s="101"/>
      <c r="J54" s="43"/>
      <c r="K54" s="69" t="s">
        <v>43</v>
      </c>
      <c r="L54" s="70"/>
      <c r="M54" s="119">
        <v>56070332.850000001</v>
      </c>
      <c r="N54" s="120"/>
      <c r="O54" s="119">
        <v>55608848.759999998</v>
      </c>
      <c r="P54" s="120"/>
      <c r="Q54" s="108">
        <f t="shared" si="7"/>
        <v>99.176954966123404</v>
      </c>
      <c r="R54" s="109"/>
    </row>
    <row r="55" spans="1:18" x14ac:dyDescent="0.25">
      <c r="A55" s="89"/>
      <c r="B55" s="90"/>
      <c r="C55" s="91"/>
      <c r="D55" s="89"/>
      <c r="E55" s="98"/>
      <c r="F55" s="91"/>
      <c r="G55" s="99"/>
      <c r="H55" s="100"/>
      <c r="I55" s="101"/>
      <c r="J55" s="43"/>
      <c r="K55" s="117"/>
      <c r="L55" s="118"/>
      <c r="M55" s="121"/>
      <c r="N55" s="122"/>
      <c r="O55" s="121"/>
      <c r="P55" s="122"/>
      <c r="Q55" s="110"/>
      <c r="R55" s="111"/>
    </row>
    <row r="56" spans="1:18" ht="39" customHeight="1" x14ac:dyDescent="0.25">
      <c r="A56" s="92"/>
      <c r="B56" s="93"/>
      <c r="C56" s="94"/>
      <c r="D56" s="92"/>
      <c r="E56" s="93"/>
      <c r="F56" s="94"/>
      <c r="G56" s="102"/>
      <c r="H56" s="103"/>
      <c r="I56" s="104"/>
      <c r="J56" s="44"/>
      <c r="K56" s="71"/>
      <c r="L56" s="72"/>
      <c r="M56" s="123"/>
      <c r="N56" s="124"/>
      <c r="O56" s="123"/>
      <c r="P56" s="124"/>
      <c r="Q56" s="112"/>
      <c r="R56" s="113"/>
    </row>
    <row r="57" spans="1:18" ht="21.75" customHeight="1" x14ac:dyDescent="0.25">
      <c r="A57" s="50" t="s">
        <v>54</v>
      </c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2"/>
      <c r="M57" s="46">
        <f>M52+M53+M54</f>
        <v>85855599.090000004</v>
      </c>
      <c r="N57" s="53"/>
      <c r="O57" s="46">
        <f>O52+O53+O54</f>
        <v>83402778.340000004</v>
      </c>
      <c r="P57" s="53"/>
      <c r="Q57" s="48">
        <f t="shared" si="7"/>
        <v>97.143085860447172</v>
      </c>
      <c r="R57" s="49"/>
    </row>
    <row r="58" spans="1:18" ht="139.5" customHeight="1" x14ac:dyDescent="0.25">
      <c r="A58" s="106">
        <v>13</v>
      </c>
      <c r="B58" s="106"/>
      <c r="C58" s="106"/>
      <c r="D58" s="96" t="str">
        <f>[4]Лист1!$G$25</f>
        <v>Муниципальная программа "Развитие физической культуры  и спорта в Ульчском муниципальном районе на 2014-2016 годы"</v>
      </c>
      <c r="E58" s="96"/>
      <c r="F58" s="96"/>
      <c r="G58" s="83" t="s">
        <v>40</v>
      </c>
      <c r="H58" s="84"/>
      <c r="I58" s="85"/>
      <c r="J58" s="20">
        <v>1102</v>
      </c>
      <c r="K58" s="33" t="s">
        <v>44</v>
      </c>
      <c r="L58" s="34"/>
      <c r="M58" s="35">
        <v>300000</v>
      </c>
      <c r="N58" s="82"/>
      <c r="O58" s="35">
        <v>300000</v>
      </c>
      <c r="P58" s="82"/>
      <c r="Q58" s="11">
        <f t="shared" ref="Q58:Q61" si="8">O58/M58*100</f>
        <v>100</v>
      </c>
      <c r="R58" s="12"/>
    </row>
    <row r="59" spans="1:18" ht="76.5" customHeight="1" x14ac:dyDescent="0.25">
      <c r="A59" s="106"/>
      <c r="B59" s="106"/>
      <c r="C59" s="106"/>
      <c r="D59" s="107"/>
      <c r="E59" s="107"/>
      <c r="F59" s="107"/>
      <c r="G59" s="64" t="s">
        <v>15</v>
      </c>
      <c r="H59" s="65"/>
      <c r="I59" s="66"/>
      <c r="J59" s="20">
        <v>1102</v>
      </c>
      <c r="K59" s="33" t="s">
        <v>34</v>
      </c>
      <c r="L59" s="34"/>
      <c r="M59" s="35">
        <v>10000</v>
      </c>
      <c r="N59" s="82"/>
      <c r="O59" s="35">
        <v>0</v>
      </c>
      <c r="P59" s="82"/>
      <c r="Q59" s="11"/>
      <c r="R59" s="16"/>
    </row>
    <row r="60" spans="1:18" ht="15" customHeight="1" x14ac:dyDescent="0.25">
      <c r="A60" s="54" t="s">
        <v>54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6"/>
      <c r="M60" s="59">
        <f>M58+M59</f>
        <v>310000</v>
      </c>
      <c r="N60" s="60"/>
      <c r="O60" s="59">
        <f>O58</f>
        <v>300000</v>
      </c>
      <c r="P60" s="60"/>
      <c r="Q60" s="15">
        <f t="shared" si="8"/>
        <v>96.774193548387103</v>
      </c>
      <c r="R60" s="13"/>
    </row>
    <row r="61" spans="1:18" ht="17.25" customHeight="1" x14ac:dyDescent="0.25">
      <c r="A61" s="54" t="s">
        <v>56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6"/>
      <c r="M61" s="57">
        <f>M18+M20+M28+M31+M33+M37+M39+M41+M44+M46+M51+M57+M60</f>
        <v>441303660.73000002</v>
      </c>
      <c r="N61" s="58"/>
      <c r="O61" s="57">
        <f>O18+O20+O28+O31+O33+O37+O39+O41+O44+O46+O51+O57+O60</f>
        <v>404693247.13</v>
      </c>
      <c r="P61" s="58"/>
      <c r="Q61" s="17">
        <f t="shared" si="8"/>
        <v>91.704031292321602</v>
      </c>
      <c r="R61" s="14"/>
    </row>
    <row r="64" spans="1:18" s="19" customFormat="1" ht="18.75" x14ac:dyDescent="0.3">
      <c r="A64" s="18" t="s">
        <v>49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45" t="s">
        <v>50</v>
      </c>
      <c r="N64" s="45"/>
      <c r="O64" s="45"/>
      <c r="P64" s="45"/>
    </row>
    <row r="65" spans="1:16" s="19" customFormat="1" ht="18.75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6" s="19" customFormat="1" ht="18.75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6" s="19" customFormat="1" ht="18.75" x14ac:dyDescent="0.3">
      <c r="A67" s="18" t="s">
        <v>51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45" t="s">
        <v>52</v>
      </c>
      <c r="N67" s="45"/>
      <c r="O67" s="45"/>
      <c r="P67" s="45"/>
    </row>
    <row r="68" spans="1:16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</sheetData>
  <mergeCells count="263">
    <mergeCell ref="A46:L46"/>
    <mergeCell ref="M46:N46"/>
    <mergeCell ref="O46:P46"/>
    <mergeCell ref="K47:L47"/>
    <mergeCell ref="O47:P47"/>
    <mergeCell ref="A45:C45"/>
    <mergeCell ref="D45:F45"/>
    <mergeCell ref="M45:N45"/>
    <mergeCell ref="O45:P45"/>
    <mergeCell ref="K45:L45"/>
    <mergeCell ref="M47:N47"/>
    <mergeCell ref="D47:F50"/>
    <mergeCell ref="G47:I50"/>
    <mergeCell ref="A47:C50"/>
    <mergeCell ref="O36:P36"/>
    <mergeCell ref="A38:C38"/>
    <mergeCell ref="D38:F38"/>
    <mergeCell ref="K38:L38"/>
    <mergeCell ref="M38:N38"/>
    <mergeCell ref="O38:P38"/>
    <mergeCell ref="A40:C40"/>
    <mergeCell ref="D40:F40"/>
    <mergeCell ref="K40:L40"/>
    <mergeCell ref="M40:N40"/>
    <mergeCell ref="O40:P40"/>
    <mergeCell ref="A37:L37"/>
    <mergeCell ref="M37:N37"/>
    <mergeCell ref="O37:P37"/>
    <mergeCell ref="A39:L39"/>
    <mergeCell ref="M39:N39"/>
    <mergeCell ref="O39:P39"/>
    <mergeCell ref="G38:I38"/>
    <mergeCell ref="A6:C8"/>
    <mergeCell ref="A9:C9"/>
    <mergeCell ref="A10:C17"/>
    <mergeCell ref="A19:C19"/>
    <mergeCell ref="A21:C27"/>
    <mergeCell ref="G32:I32"/>
    <mergeCell ref="K34:L34"/>
    <mergeCell ref="K36:L36"/>
    <mergeCell ref="A32:C32"/>
    <mergeCell ref="A33:L33"/>
    <mergeCell ref="A34:C36"/>
    <mergeCell ref="D34:F36"/>
    <mergeCell ref="G34:I36"/>
    <mergeCell ref="D19:F19"/>
    <mergeCell ref="G19:I19"/>
    <mergeCell ref="A20:L20"/>
    <mergeCell ref="D6:F8"/>
    <mergeCell ref="D9:F9"/>
    <mergeCell ref="G9:I9"/>
    <mergeCell ref="K14:L14"/>
    <mergeCell ref="K16:L16"/>
    <mergeCell ref="J29:J30"/>
    <mergeCell ref="J34:J36"/>
    <mergeCell ref="G26:I27"/>
    <mergeCell ref="D32:F32"/>
    <mergeCell ref="K32:L32"/>
    <mergeCell ref="M32:N32"/>
    <mergeCell ref="O32:P32"/>
    <mergeCell ref="A31:L31"/>
    <mergeCell ref="M31:N31"/>
    <mergeCell ref="O31:P31"/>
    <mergeCell ref="A29:C30"/>
    <mergeCell ref="D29:F30"/>
    <mergeCell ref="G29:I30"/>
    <mergeCell ref="K29:L30"/>
    <mergeCell ref="O23:P23"/>
    <mergeCell ref="M19:N19"/>
    <mergeCell ref="O22:P22"/>
    <mergeCell ref="M21:N21"/>
    <mergeCell ref="O21:P21"/>
    <mergeCell ref="O20:P20"/>
    <mergeCell ref="M17:N17"/>
    <mergeCell ref="Q23:R23"/>
    <mergeCell ref="M14:N14"/>
    <mergeCell ref="O14:P14"/>
    <mergeCell ref="O19:P19"/>
    <mergeCell ref="M18:N18"/>
    <mergeCell ref="M23:N23"/>
    <mergeCell ref="M15:N15"/>
    <mergeCell ref="O15:P15"/>
    <mergeCell ref="Q15:R15"/>
    <mergeCell ref="A18:L18"/>
    <mergeCell ref="D10:F17"/>
    <mergeCell ref="G10:I10"/>
    <mergeCell ref="K11:L11"/>
    <mergeCell ref="K12:L12"/>
    <mergeCell ref="K17:L17"/>
    <mergeCell ref="G11:I11"/>
    <mergeCell ref="K23:L23"/>
    <mergeCell ref="M16:N16"/>
    <mergeCell ref="G12:I16"/>
    <mergeCell ref="K13:L13"/>
    <mergeCell ref="M13:N13"/>
    <mergeCell ref="K19:L19"/>
    <mergeCell ref="K22:L22"/>
    <mergeCell ref="K21:L21"/>
    <mergeCell ref="G17:I17"/>
    <mergeCell ref="K15:L15"/>
    <mergeCell ref="O1:Q1"/>
    <mergeCell ref="K6:L8"/>
    <mergeCell ref="K9:L9"/>
    <mergeCell ref="K10:L10"/>
    <mergeCell ref="Q10:R10"/>
    <mergeCell ref="M9:N9"/>
    <mergeCell ref="O9:P9"/>
    <mergeCell ref="Q9:R9"/>
    <mergeCell ref="O10:P10"/>
    <mergeCell ref="P5:Q5"/>
    <mergeCell ref="G3:S3"/>
    <mergeCell ref="G6:I8"/>
    <mergeCell ref="M7:N8"/>
    <mergeCell ref="O7:P8"/>
    <mergeCell ref="Q7:R8"/>
    <mergeCell ref="I5:L5"/>
    <mergeCell ref="M6:Q6"/>
    <mergeCell ref="L2:N2"/>
    <mergeCell ref="M10:N10"/>
    <mergeCell ref="J6:J8"/>
    <mergeCell ref="Q11:R11"/>
    <mergeCell ref="Q22:R22"/>
    <mergeCell ref="M11:N11"/>
    <mergeCell ref="O11:P11"/>
    <mergeCell ref="M12:N12"/>
    <mergeCell ref="O12:P12"/>
    <mergeCell ref="Q13:R13"/>
    <mergeCell ref="Q14:R14"/>
    <mergeCell ref="Q16:R16"/>
    <mergeCell ref="Q12:R12"/>
    <mergeCell ref="Q17:R17"/>
    <mergeCell ref="Q19:R19"/>
    <mergeCell ref="Q20:R20"/>
    <mergeCell ref="Q21:R21"/>
    <mergeCell ref="Q18:R18"/>
    <mergeCell ref="M20:N20"/>
    <mergeCell ref="O17:P17"/>
    <mergeCell ref="O16:P16"/>
    <mergeCell ref="O18:P18"/>
    <mergeCell ref="O13:P13"/>
    <mergeCell ref="Q24:R24"/>
    <mergeCell ref="Q25:R25"/>
    <mergeCell ref="Q27:R27"/>
    <mergeCell ref="Q28:R28"/>
    <mergeCell ref="Q31:R31"/>
    <mergeCell ref="Q32:R32"/>
    <mergeCell ref="K24:L24"/>
    <mergeCell ref="A28:L28"/>
    <mergeCell ref="M29:N30"/>
    <mergeCell ref="O29:P30"/>
    <mergeCell ref="K25:L25"/>
    <mergeCell ref="K27:L27"/>
    <mergeCell ref="M24:N24"/>
    <mergeCell ref="M25:N25"/>
    <mergeCell ref="M27:N27"/>
    <mergeCell ref="M28:N28"/>
    <mergeCell ref="O24:P24"/>
    <mergeCell ref="O25:P25"/>
    <mergeCell ref="O27:P27"/>
    <mergeCell ref="O28:P28"/>
    <mergeCell ref="D21:F27"/>
    <mergeCell ref="Q29:R30"/>
    <mergeCell ref="M22:N22"/>
    <mergeCell ref="G21:I25"/>
    <mergeCell ref="Q45:R45"/>
    <mergeCell ref="Q46:R46"/>
    <mergeCell ref="Q47:R47"/>
    <mergeCell ref="K48:L48"/>
    <mergeCell ref="M48:N48"/>
    <mergeCell ref="O48:P48"/>
    <mergeCell ref="Q33:R33"/>
    <mergeCell ref="Q34:R34"/>
    <mergeCell ref="Q36:R36"/>
    <mergeCell ref="Q37:R37"/>
    <mergeCell ref="Q38:R38"/>
    <mergeCell ref="Q39:R39"/>
    <mergeCell ref="Q40:R40"/>
    <mergeCell ref="Q42:R42"/>
    <mergeCell ref="Q43:R43"/>
    <mergeCell ref="K35:L35"/>
    <mergeCell ref="O35:P35"/>
    <mergeCell ref="M33:N33"/>
    <mergeCell ref="O33:P33"/>
    <mergeCell ref="M34:N34"/>
    <mergeCell ref="O34:P34"/>
    <mergeCell ref="M35:N35"/>
    <mergeCell ref="Q35:R35"/>
    <mergeCell ref="M36:N36"/>
    <mergeCell ref="Q53:R53"/>
    <mergeCell ref="Q57:R57"/>
    <mergeCell ref="Q54:R56"/>
    <mergeCell ref="K52:L52"/>
    <mergeCell ref="M52:N52"/>
    <mergeCell ref="O52:P52"/>
    <mergeCell ref="K53:L53"/>
    <mergeCell ref="M53:N53"/>
    <mergeCell ref="O53:P53"/>
    <mergeCell ref="K54:L56"/>
    <mergeCell ref="M54:N56"/>
    <mergeCell ref="O54:P56"/>
    <mergeCell ref="O57:P57"/>
    <mergeCell ref="O59:P59"/>
    <mergeCell ref="G58:I58"/>
    <mergeCell ref="K58:L58"/>
    <mergeCell ref="M58:N58"/>
    <mergeCell ref="O58:P58"/>
    <mergeCell ref="A52:C56"/>
    <mergeCell ref="D52:F56"/>
    <mergeCell ref="G52:I56"/>
    <mergeCell ref="K49:L49"/>
    <mergeCell ref="M49:N49"/>
    <mergeCell ref="O49:P49"/>
    <mergeCell ref="K50:L50"/>
    <mergeCell ref="M50:N50"/>
    <mergeCell ref="O50:P50"/>
    <mergeCell ref="M51:N51"/>
    <mergeCell ref="O51:P51"/>
    <mergeCell ref="A58:C59"/>
    <mergeCell ref="D58:F59"/>
    <mergeCell ref="G59:I59"/>
    <mergeCell ref="K59:L59"/>
    <mergeCell ref="M59:N59"/>
    <mergeCell ref="A41:L41"/>
    <mergeCell ref="G40:I40"/>
    <mergeCell ref="M41:N41"/>
    <mergeCell ref="O41:P41"/>
    <mergeCell ref="A44:L44"/>
    <mergeCell ref="G45:I45"/>
    <mergeCell ref="M44:N44"/>
    <mergeCell ref="O44:P44"/>
    <mergeCell ref="O42:P42"/>
    <mergeCell ref="K43:L43"/>
    <mergeCell ref="M43:N43"/>
    <mergeCell ref="O43:P43"/>
    <mergeCell ref="K42:L42"/>
    <mergeCell ref="M42:N42"/>
    <mergeCell ref="A42:C43"/>
    <mergeCell ref="D42:F43"/>
    <mergeCell ref="G42:I43"/>
    <mergeCell ref="K26:L26"/>
    <mergeCell ref="M26:N26"/>
    <mergeCell ref="O26:P26"/>
    <mergeCell ref="Q26:R26"/>
    <mergeCell ref="J12:J16"/>
    <mergeCell ref="J23:J24"/>
    <mergeCell ref="J53:J56"/>
    <mergeCell ref="M67:P67"/>
    <mergeCell ref="Q44:R44"/>
    <mergeCell ref="Q48:R48"/>
    <mergeCell ref="Q49:R49"/>
    <mergeCell ref="Q50:R50"/>
    <mergeCell ref="Q51:R51"/>
    <mergeCell ref="Q52:R52"/>
    <mergeCell ref="A57:L57"/>
    <mergeCell ref="M57:N57"/>
    <mergeCell ref="M64:P64"/>
    <mergeCell ref="A61:L61"/>
    <mergeCell ref="M61:N61"/>
    <mergeCell ref="O61:P61"/>
    <mergeCell ref="A60:L60"/>
    <mergeCell ref="M60:N60"/>
    <mergeCell ref="O60:P60"/>
    <mergeCell ref="A51:L51"/>
  </mergeCells>
  <pageMargins left="0.70866141732283472" right="0.31496062992125984" top="0.74803149606299213" bottom="0.74803149606299213" header="0.31496062992125984" footer="0.31496062992125984"/>
  <pageSetup paperSize="9" scale="8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2015-04-17T01:26:24Z</cp:lastPrinted>
  <dcterms:created xsi:type="dcterms:W3CDTF">2012-04-18T05:49:57Z</dcterms:created>
  <dcterms:modified xsi:type="dcterms:W3CDTF">2015-04-17T01:53:51Z</dcterms:modified>
</cp:coreProperties>
</file>